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nsol Income Statement" sheetId="1" r:id="rId1"/>
  </sheets>
  <externalReferences>
    <externalReference r:id="rId4"/>
  </externalReferences>
  <definedNames>
    <definedName name="_xlnm.Print_Area" localSheetId="0">'Consol Income Statement'!$A$1:$L$82</definedName>
    <definedName name="_xlnm.Print_Titles" localSheetId="0">'Consol Income Statement'!$16:$22</definedName>
  </definedNames>
  <calcPr fullCalcOnLoad="1"/>
</workbook>
</file>

<file path=xl/sharedStrings.xml><?xml version="1.0" encoding="utf-8"?>
<sst xmlns="http://schemas.openxmlformats.org/spreadsheetml/2006/main" count="87" uniqueCount="68">
  <si>
    <t>TRANSOCEAN HOLDINGS BHD</t>
  </si>
  <si>
    <t>(36747 U)</t>
  </si>
  <si>
    <t>AND ITS SUBSIDIARIES</t>
  </si>
  <si>
    <t>QUARTERLY REPORT</t>
  </si>
  <si>
    <t>CONSOLIDATED INCOME STATEMENT</t>
  </si>
  <si>
    <t>FOR THE QUARTER ENDED MAY 31, 2001</t>
  </si>
  <si>
    <t>Quarterly report on consolidated results for the fourth quarter ended May 31, 2001. 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</si>
  <si>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</si>
  <si>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</si>
  <si>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</si>
  <si>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</si>
  <si>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</si>
  <si>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</si>
  <si>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</si>
  <si>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</si>
  <si>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</si>
  <si>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RM'OOO</t>
  </si>
  <si>
    <t>(a)</t>
  </si>
  <si>
    <t>Revenue</t>
  </si>
  <si>
    <t>(b)</t>
  </si>
  <si>
    <t>Investment income</t>
  </si>
  <si>
    <t xml:space="preserve">(c) </t>
  </si>
  <si>
    <t>Other income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</si>
  <si>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</si>
  <si>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</si>
  <si>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</si>
  <si>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</si>
  <si>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</si>
  <si>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</si>
  <si>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</si>
  <si>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</si>
  <si>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</si>
  <si>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</si>
  <si>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</si>
  <si>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</t>
  </si>
  <si>
    <t>extraordinary items</t>
  </si>
  <si>
    <t>(f)</t>
  </si>
  <si>
    <t>Share of profits and losses of</t>
  </si>
  <si>
    <t>associated 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</si>
  <si>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</si>
  <si>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</si>
  <si>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</si>
  <si>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</si>
  <si>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</si>
  <si>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</si>
  <si>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Profit/(loss) after income tax</t>
  </si>
  <si>
    <t>before deducting minority interest</t>
  </si>
  <si>
    <t>(ii)</t>
  </si>
  <si>
    <t>Less minority interests</t>
  </si>
  <si>
    <t>(j)</t>
  </si>
  <si>
    <t>Pre-acquisition profit/(loss), if applicable</t>
  </si>
  <si>
    <t>(k)</t>
  </si>
  <si>
    <t>Net profit/(loss) after taxation from ordinary</t>
  </si>
  <si>
    <t>activities attributable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</si>
  <si>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</si>
  <si>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</si>
  <si>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</si>
  <si>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</si>
  <si>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</si>
  <si>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</si>
  <si>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>Net profit/(loss)  attributable  to members</t>
  </si>
  <si>
    <t>of the  company</t>
  </si>
  <si>
    <t>Earnings/(Loss) per share based on 2(m) above after</t>
  </si>
  <si>
    <t>deducting any provision for preference</t>
  </si>
  <si>
    <t>dividends, if any :-</t>
  </si>
  <si>
    <t>Basic (based on</t>
  </si>
  <si>
    <t>ordinary shares) (sen)</t>
  </si>
  <si>
    <t>Fully diluted (based 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</si>
</sst>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_);[Red]\(0.00\)"/>
    <numFmt numFmtId="179" formatCode="0.0_);[Red]\(0.0\)"/>
    <numFmt numFmtId="180" formatCode="0_);[Red]\(0\)"/>
    <numFmt numFmtId="181" formatCode="0.0%"/>
    <numFmt numFmtId="182" formatCode="_(* #,##0.000_);_(* \(#,##0.000\);_(* &quot;-&quot;??_);_(@_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_(* #,##0.0_);_(* \(#,##0.0\);_(* &quot;-&quot;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77" fontId="0" fillId="0" borderId="1" xfId="15" applyNumberFormat="1" applyBorder="1" applyAlignment="1">
      <alignment/>
    </xf>
    <xf numFmtId="177" fontId="0" fillId="0" borderId="1" xfId="15" applyNumberFormat="1" applyFont="1" applyBorder="1" applyAlignment="1">
      <alignment horizontal="center"/>
    </xf>
    <xf numFmtId="177" fontId="0" fillId="0" borderId="0" xfId="15" applyNumberFormat="1" applyAlignment="1">
      <alignment/>
    </xf>
    <xf numFmtId="0" fontId="0" fillId="0" borderId="0" xfId="0" applyAlignment="1" quotePrefix="1">
      <alignment/>
    </xf>
    <xf numFmtId="177" fontId="0" fillId="0" borderId="0" xfId="15" applyNumberFormat="1" applyFont="1" applyAlignment="1">
      <alignment horizontal="center"/>
    </xf>
    <xf numFmtId="177" fontId="0" fillId="0" borderId="2" xfId="15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43" fontId="0" fillId="0" borderId="1" xfId="15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6</xdr:col>
      <xdr:colOff>104775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2667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01%20Q4%20310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ReVsBud"/>
      <sheetName val="Consol Income Statement"/>
      <sheetName val="Consol BS"/>
      <sheetName val="Notes"/>
      <sheetName val="GRP BS"/>
      <sheetName val="GRP P&amp;L"/>
      <sheetName val="Workings"/>
      <sheetName val="Adjustment"/>
      <sheetName val="Consol Adj"/>
      <sheetName val="FY2000 P&amp;L"/>
      <sheetName val="FY2001 Budget"/>
    </sheetNames>
    <sheetDataSet>
      <sheetData sheetId="6">
        <row r="5">
          <cell r="Y5">
            <v>53451004</v>
          </cell>
          <cell r="AC5">
            <v>12680193</v>
          </cell>
        </row>
        <row r="9">
          <cell r="Y9">
            <v>16831066.07</v>
          </cell>
          <cell r="AC9">
            <v>4573918.07</v>
          </cell>
        </row>
        <row r="12">
          <cell r="Y12">
            <v>1810783</v>
          </cell>
          <cell r="AC12">
            <v>234702</v>
          </cell>
        </row>
        <row r="13">
          <cell r="Y13">
            <v>2944867.33</v>
          </cell>
          <cell r="AC13">
            <v>808895.3300000001</v>
          </cell>
        </row>
        <row r="14">
          <cell r="Y14">
            <v>446878</v>
          </cell>
          <cell r="AC14">
            <v>374221</v>
          </cell>
        </row>
        <row r="15">
          <cell r="Y15">
            <v>6095575</v>
          </cell>
          <cell r="AC15">
            <v>1454441</v>
          </cell>
        </row>
        <row r="16">
          <cell r="Y16">
            <v>3218671</v>
          </cell>
          <cell r="AC16">
            <v>1521662</v>
          </cell>
        </row>
        <row r="20">
          <cell r="Y20">
            <v>49631</v>
          </cell>
          <cell r="AC20">
            <v>-71879</v>
          </cell>
        </row>
        <row r="43">
          <cell r="Y43">
            <v>0</v>
          </cell>
          <cell r="AC43">
            <v>0</v>
          </cell>
        </row>
        <row r="47">
          <cell r="AA47">
            <v>0</v>
          </cell>
        </row>
        <row r="51">
          <cell r="Y51">
            <v>-475306</v>
          </cell>
          <cell r="AC51">
            <v>-306</v>
          </cell>
        </row>
        <row r="55">
          <cell r="Y55">
            <v>-1677.729999999996</v>
          </cell>
          <cell r="AC55">
            <v>185687.27000000002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106"/>
  <sheetViews>
    <sheetView tabSelected="1" view="pageBreakPreview" zoomScale="60" zoomScaleNormal="75" workbookViewId="0" topLeftCell="B43">
      <selection activeCell="B48" sqref="B48"/>
    </sheetView>
  </sheetViews>
  <sheetFormatPr defaultColWidth="9.140625" defaultRowHeight="12.75"/>
  <cols>
    <col min="1" max="1" width="1.7109375" style="0" customWidth="1"/>
    <col min="2" max="3" width="4.57421875" style="0" customWidth="1"/>
    <col min="4" max="4" width="3.7109375" style="0" customWidth="1"/>
    <col min="6" max="6" width="16.421875" style="0" customWidth="1"/>
    <col min="7" max="7" width="14.28125" style="0" customWidth="1"/>
    <col min="8" max="9" width="18.7109375" style="0" customWidth="1"/>
    <col min="10" max="10" width="2.00390625" style="0" customWidth="1"/>
    <col min="11" max="12" width="18.7109375" style="0" customWidth="1"/>
    <col min="14" max="14" width="9.7109375" style="0" bestFit="1" customWidth="1"/>
  </cols>
  <sheetData>
    <row r="6" spans="2:12" ht="15.75">
      <c r="B6" s="14" t="s">
        <v>0</v>
      </c>
      <c r="C6" s="15"/>
      <c r="D6" s="15"/>
      <c r="E6" s="15"/>
      <c r="F6" s="15"/>
      <c r="G6" s="16"/>
      <c r="H6" s="16"/>
      <c r="I6" s="16"/>
      <c r="J6" s="16"/>
      <c r="K6" s="16"/>
      <c r="L6" s="16"/>
    </row>
    <row r="7" spans="2:12" ht="12.75">
      <c r="B7" s="13" t="s">
        <v>1</v>
      </c>
      <c r="C7" s="15"/>
      <c r="D7" s="15"/>
      <c r="E7" s="15"/>
      <c r="F7" s="15"/>
      <c r="G7" s="16"/>
      <c r="H7" s="16"/>
      <c r="I7" s="16"/>
      <c r="J7" s="16"/>
      <c r="K7" s="16"/>
      <c r="L7" s="16"/>
    </row>
    <row r="8" spans="2:12" ht="12.75">
      <c r="B8" s="17" t="s">
        <v>2</v>
      </c>
      <c r="C8" s="18"/>
      <c r="D8" s="18"/>
      <c r="E8" s="18"/>
      <c r="F8" s="18"/>
      <c r="G8" s="19"/>
      <c r="H8" s="19"/>
      <c r="I8" s="19"/>
      <c r="J8" s="19"/>
      <c r="K8" s="19"/>
      <c r="L8" s="19"/>
    </row>
    <row r="10" spans="2:12" ht="12.75">
      <c r="B10" s="17" t="s">
        <v>3</v>
      </c>
      <c r="C10" s="18"/>
      <c r="D10" s="18"/>
      <c r="E10" s="18"/>
      <c r="F10" s="18"/>
      <c r="G10" s="19"/>
      <c r="H10" s="19"/>
      <c r="I10" s="19"/>
      <c r="J10" s="19"/>
      <c r="K10" s="19"/>
      <c r="L10" s="19"/>
    </row>
    <row r="11" spans="2:12" ht="12.75">
      <c r="B11" s="17" t="s">
        <v>4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</row>
    <row r="12" spans="2:12" ht="12.75">
      <c r="B12" s="17" t="s">
        <v>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</row>
    <row r="14" spans="2:12" ht="12.75">
      <c r="B14" s="15" t="s">
        <v>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6" spans="8:12" ht="12.75">
      <c r="H16" s="13" t="s">
        <v>7</v>
      </c>
      <c r="I16" s="13"/>
      <c r="J16" s="1"/>
      <c r="K16" s="13" t="s">
        <v>8</v>
      </c>
      <c r="L16" s="13"/>
    </row>
    <row r="17" spans="8:12" ht="12.75">
      <c r="H17" s="1" t="s">
        <v>9</v>
      </c>
      <c r="I17" s="1" t="s">
        <v>10</v>
      </c>
      <c r="J17" s="1"/>
      <c r="K17" s="1" t="s">
        <v>9</v>
      </c>
      <c r="L17" s="1" t="s">
        <v>10</v>
      </c>
    </row>
    <row r="18" spans="8:12" ht="12.75">
      <c r="H18" s="1" t="s">
        <v>11</v>
      </c>
      <c r="I18" s="1" t="s">
        <v>12</v>
      </c>
      <c r="J18" s="1"/>
      <c r="K18" s="1" t="s">
        <v>11</v>
      </c>
      <c r="L18" s="1" t="s">
        <v>12</v>
      </c>
    </row>
    <row r="19" spans="8:12" ht="12.75">
      <c r="H19" s="1" t="s">
        <v>13</v>
      </c>
      <c r="I19" s="1" t="s">
        <v>13</v>
      </c>
      <c r="J19" s="1"/>
      <c r="K19" s="1" t="s">
        <v>14</v>
      </c>
      <c r="L19" s="1" t="s">
        <v>15</v>
      </c>
    </row>
    <row r="20" spans="8:12" ht="12.75">
      <c r="H20" s="2">
        <v>37042</v>
      </c>
      <c r="I20" s="2">
        <v>36677</v>
      </c>
      <c r="J20" s="2"/>
      <c r="K20" s="2">
        <f>H20</f>
        <v>37042</v>
      </c>
      <c r="L20" s="2">
        <f>I20</f>
        <v>36677</v>
      </c>
    </row>
    <row r="21" spans="8:13" ht="12.75">
      <c r="H21" s="1" t="s">
        <v>16</v>
      </c>
      <c r="I21" s="1" t="s">
        <v>16</v>
      </c>
      <c r="J21" s="1"/>
      <c r="K21" s="1" t="s">
        <v>16</v>
      </c>
      <c r="L21" s="1" t="s">
        <v>16</v>
      </c>
      <c r="M21" s="1"/>
    </row>
    <row r="23" spans="2:12" ht="13.5" thickBot="1">
      <c r="B23">
        <v>1</v>
      </c>
      <c r="C23" t="s">
        <v>17</v>
      </c>
      <c r="D23" t="s">
        <v>18</v>
      </c>
      <c r="H23" s="3">
        <f>'[1]GRP P&amp;L'!AC5/1000</f>
        <v>12680.193</v>
      </c>
      <c r="I23" s="4">
        <v>15386</v>
      </c>
      <c r="J23" s="5"/>
      <c r="K23" s="3">
        <f>'[1]GRP P&amp;L'!Y5/1000</f>
        <v>53451.004</v>
      </c>
      <c r="L23" s="4">
        <v>61607</v>
      </c>
    </row>
    <row r="24" spans="8:12" ht="13.5" thickTop="1">
      <c r="H24" s="5"/>
      <c r="I24" s="5"/>
      <c r="J24" s="5"/>
      <c r="K24" s="5"/>
      <c r="L24" s="5"/>
    </row>
    <row r="25" spans="3:12" ht="13.5" thickBot="1">
      <c r="C25" t="s">
        <v>19</v>
      </c>
      <c r="D25" t="s">
        <v>20</v>
      </c>
      <c r="H25" s="3">
        <v>0</v>
      </c>
      <c r="I25" s="4">
        <v>0</v>
      </c>
      <c r="J25" s="5"/>
      <c r="K25" s="3">
        <f>E25</f>
        <v>0</v>
      </c>
      <c r="L25" s="4">
        <v>0</v>
      </c>
    </row>
    <row r="26" spans="8:12" ht="13.5" thickTop="1">
      <c r="H26" s="5"/>
      <c r="I26" s="5"/>
      <c r="J26" s="5"/>
      <c r="K26" s="5"/>
      <c r="L26" s="5"/>
    </row>
    <row r="27" spans="3:12" ht="13.5" thickBot="1">
      <c r="C27" s="6" t="s">
        <v>21</v>
      </c>
      <c r="D27" t="s">
        <v>22</v>
      </c>
      <c r="H27" s="3">
        <f>'[1]GRP P&amp;L'!AC20/1000</f>
        <v>-71.879</v>
      </c>
      <c r="I27" s="4">
        <v>85</v>
      </c>
      <c r="J27" s="5"/>
      <c r="K27" s="3">
        <f>'[1]GRP P&amp;L'!Y20/1000</f>
        <v>49.631</v>
      </c>
      <c r="L27" s="4">
        <v>204</v>
      </c>
    </row>
    <row r="28" spans="8:12" ht="13.5" thickTop="1">
      <c r="H28" s="5"/>
      <c r="I28" s="7"/>
      <c r="J28" s="5"/>
      <c r="K28" s="5"/>
      <c r="L28" s="7"/>
    </row>
    <row r="29" spans="2:12" ht="12.75">
      <c r="B29">
        <v>2</v>
      </c>
      <c r="C29" t="s">
        <v>17</v>
      </c>
      <c r="D29" t="s">
        <v>23</v>
      </c>
      <c r="H29" s="5">
        <f>('[1]GRP P&amp;L'!AC9-'[1]GRP P&amp;L'!AC16-'[1]GRP P&amp;L'!AC14+'[1]GRP P&amp;L'!AC20-'[1]GRP P&amp;L'!AC15)/1000</f>
        <v>1151.7150700000002</v>
      </c>
      <c r="I29" s="7">
        <v>3286</v>
      </c>
      <c r="J29" s="5"/>
      <c r="K29" s="5">
        <f>('[1]GRP P&amp;L'!Y9-'[1]GRP P&amp;L'!Y16-'[1]GRP P&amp;L'!Y14+'[1]GRP P&amp;L'!Y20-'[1]GRP P&amp;L'!Y15)/1000</f>
        <v>7119.57307</v>
      </c>
      <c r="L29" s="7">
        <v>8660</v>
      </c>
    </row>
    <row r="30" spans="4:12" ht="12.75">
      <c r="D30" t="s">
        <v>24</v>
      </c>
      <c r="H30" s="5"/>
      <c r="I30" s="5"/>
      <c r="J30" s="5"/>
      <c r="K30" s="5"/>
      <c r="L30" s="5"/>
    </row>
    <row r="31" spans="4:12" ht="12.75">
      <c r="D31" t="s">
        <v>25</v>
      </c>
      <c r="H31" s="5"/>
      <c r="I31" s="5"/>
      <c r="J31" s="5"/>
      <c r="K31" s="5"/>
      <c r="L31" s="5"/>
    </row>
    <row r="32" spans="4:12" ht="12.75">
      <c r="D32" t="s">
        <v>26</v>
      </c>
      <c r="H32" s="5"/>
      <c r="I32" s="5"/>
      <c r="J32" s="5"/>
      <c r="K32" s="5"/>
      <c r="L32" s="5"/>
    </row>
    <row r="33" spans="4:12" ht="12.75">
      <c r="D33" t="s">
        <v>27</v>
      </c>
      <c r="H33" s="5"/>
      <c r="I33" s="5"/>
      <c r="J33" s="5"/>
      <c r="K33" s="5"/>
      <c r="L33" s="5"/>
    </row>
    <row r="34" spans="8:12" ht="12.75">
      <c r="H34" s="5"/>
      <c r="I34" s="5"/>
      <c r="J34" s="5"/>
      <c r="K34" s="5"/>
      <c r="L34" s="5"/>
    </row>
    <row r="35" spans="3:12" ht="12.75">
      <c r="C35" t="s">
        <v>19</v>
      </c>
      <c r="D35" t="s">
        <v>28</v>
      </c>
      <c r="H35" s="5">
        <f>-'[1]GRP P&amp;L'!AC12/1000</f>
        <v>-234.702</v>
      </c>
      <c r="I35" s="7">
        <v>-468</v>
      </c>
      <c r="J35" s="5"/>
      <c r="K35" s="5">
        <f>-'[1]GRP P&amp;L'!Y12/1000</f>
        <v>-1810.783</v>
      </c>
      <c r="L35" s="7">
        <v>-2275</v>
      </c>
    </row>
    <row r="36" spans="8:12" ht="12.75">
      <c r="H36" s="5"/>
      <c r="I36" s="5"/>
      <c r="J36" s="5"/>
      <c r="K36" s="5"/>
      <c r="L36" s="5"/>
    </row>
    <row r="37" spans="3:12" ht="12.75">
      <c r="C37" s="6" t="s">
        <v>21</v>
      </c>
      <c r="D37" t="s">
        <v>29</v>
      </c>
      <c r="H37" s="5">
        <f>-'[1]GRP P&amp;L'!AC13/1000</f>
        <v>-808.8953300000001</v>
      </c>
      <c r="I37" s="7">
        <v>-1406</v>
      </c>
      <c r="J37" s="5"/>
      <c r="K37" s="5">
        <f>-'[1]GRP P&amp;L'!Y13/1000</f>
        <v>-2944.86733</v>
      </c>
      <c r="L37" s="7">
        <v>-2847</v>
      </c>
    </row>
    <row r="38" spans="8:12" ht="12.75">
      <c r="H38" s="5"/>
      <c r="I38" s="5"/>
      <c r="J38" s="5"/>
      <c r="K38" s="5"/>
      <c r="L38" s="5"/>
    </row>
    <row r="39" spans="3:12" ht="12.75">
      <c r="C39" t="s">
        <v>30</v>
      </c>
      <c r="D39" t="s">
        <v>31</v>
      </c>
      <c r="H39" s="5">
        <f>'[1]GRP P&amp;L'!AC43/1000</f>
        <v>0</v>
      </c>
      <c r="I39" s="7">
        <v>-594</v>
      </c>
      <c r="J39" s="5"/>
      <c r="K39" s="5">
        <f>'[1]GRP P&amp;L'!Y43/1000</f>
        <v>0</v>
      </c>
      <c r="L39" s="7">
        <v>-594</v>
      </c>
    </row>
    <row r="40" spans="8:12" ht="12.75">
      <c r="H40" s="8"/>
      <c r="I40" s="8"/>
      <c r="J40" s="5"/>
      <c r="K40" s="8"/>
      <c r="L40" s="8"/>
    </row>
    <row r="41" spans="3:13" ht="12.75">
      <c r="C41" t="s">
        <v>32</v>
      </c>
      <c r="D41" t="s">
        <v>33</v>
      </c>
      <c r="H41" s="5">
        <f>SUM(H29:H40)</f>
        <v>108.11774000000014</v>
      </c>
      <c r="I41" s="5">
        <f>SUM(I29:I40)</f>
        <v>818</v>
      </c>
      <c r="J41" s="5"/>
      <c r="K41" s="5">
        <f>SUM(K29:K40)</f>
        <v>2363.922740000001</v>
      </c>
      <c r="L41" s="5">
        <f>SUM(L29:L40)</f>
        <v>2944</v>
      </c>
      <c r="M41" s="9"/>
    </row>
    <row r="42" spans="4:12" ht="12.75">
      <c r="D42" t="s">
        <v>34</v>
      </c>
      <c r="H42" s="5"/>
      <c r="I42" s="5"/>
      <c r="J42" s="5"/>
      <c r="K42" s="5"/>
      <c r="L42" s="5"/>
    </row>
    <row r="43" spans="4:12" ht="12.75">
      <c r="D43" t="s">
        <v>35</v>
      </c>
      <c r="H43" s="5"/>
      <c r="I43" s="5"/>
      <c r="J43" s="5"/>
      <c r="K43" s="5"/>
      <c r="L43" s="5"/>
    </row>
    <row r="44" spans="8:12" ht="12.75">
      <c r="H44" s="5"/>
      <c r="I44" s="5"/>
      <c r="J44" s="5"/>
      <c r="K44" s="5"/>
      <c r="L44" s="5"/>
    </row>
    <row r="45" spans="3:12" ht="12.75">
      <c r="C45" t="s">
        <v>36</v>
      </c>
      <c r="D45" t="s">
        <v>37</v>
      </c>
      <c r="H45" s="5">
        <f>'[1]GRP P&amp;L'!AA47/1000</f>
        <v>0</v>
      </c>
      <c r="I45" s="7">
        <v>-1</v>
      </c>
      <c r="J45" s="5"/>
      <c r="K45" s="5">
        <f>E45</f>
        <v>0</v>
      </c>
      <c r="L45" s="7">
        <v>-1</v>
      </c>
    </row>
    <row r="46" spans="4:12" ht="12.75">
      <c r="D46" t="s">
        <v>38</v>
      </c>
      <c r="H46" s="5"/>
      <c r="I46" s="5"/>
      <c r="J46" s="5"/>
      <c r="K46" s="5"/>
      <c r="L46" s="5"/>
    </row>
    <row r="47" spans="8:12" ht="12.75">
      <c r="H47" s="8"/>
      <c r="I47" s="8"/>
      <c r="J47" s="5"/>
      <c r="K47" s="8"/>
      <c r="L47" s="8"/>
    </row>
    <row r="48" spans="3:12" ht="12.75">
      <c r="C48" t="s">
        <v>39</v>
      </c>
      <c r="D48" t="s">
        <v>40</v>
      </c>
      <c r="H48" s="5">
        <f>H41+H45</f>
        <v>108.11774000000014</v>
      </c>
      <c r="I48" s="5">
        <f>I41+I45</f>
        <v>817</v>
      </c>
      <c r="J48" s="5"/>
      <c r="K48" s="5">
        <f>K41+K45</f>
        <v>2363.922740000001</v>
      </c>
      <c r="L48" s="5">
        <f>L41+L45</f>
        <v>2943</v>
      </c>
    </row>
    <row r="49" spans="4:12" ht="12.75">
      <c r="D49" t="s">
        <v>41</v>
      </c>
      <c r="H49" s="5"/>
      <c r="I49" s="5"/>
      <c r="J49" s="5"/>
      <c r="K49" s="5"/>
      <c r="L49" s="5"/>
    </row>
    <row r="50" spans="8:12" ht="12.75">
      <c r="H50" s="5"/>
      <c r="I50" s="5"/>
      <c r="J50" s="5"/>
      <c r="K50" s="5"/>
      <c r="L50" s="5"/>
    </row>
    <row r="51" spans="3:12" ht="12.75">
      <c r="C51" t="s">
        <v>42</v>
      </c>
      <c r="D51" t="s">
        <v>43</v>
      </c>
      <c r="H51" s="5">
        <f>'[1]GRP P&amp;L'!AC51/1000</f>
        <v>-0.306</v>
      </c>
      <c r="I51" s="7">
        <v>-454</v>
      </c>
      <c r="J51" s="5"/>
      <c r="K51" s="5">
        <f>'[1]GRP P&amp;L'!Y51/1000</f>
        <v>-475.306</v>
      </c>
      <c r="L51" s="7">
        <v>-1122</v>
      </c>
    </row>
    <row r="52" spans="8:12" ht="12.75">
      <c r="H52" s="8"/>
      <c r="I52" s="8"/>
      <c r="J52" s="5"/>
      <c r="K52" s="8"/>
      <c r="L52" s="8"/>
    </row>
    <row r="53" spans="3:12" ht="12.75">
      <c r="C53" t="s">
        <v>44</v>
      </c>
      <c r="D53" t="s">
        <v>44</v>
      </c>
      <c r="E53" t="s">
        <v>45</v>
      </c>
      <c r="H53" s="5">
        <f>H48+H51</f>
        <v>107.81174000000014</v>
      </c>
      <c r="I53" s="5">
        <f>I48+I51</f>
        <v>363</v>
      </c>
      <c r="J53" s="5"/>
      <c r="K53" s="5">
        <f>K48+K51</f>
        <v>1888.6167400000008</v>
      </c>
      <c r="L53" s="5">
        <f>L48+L51</f>
        <v>1821</v>
      </c>
    </row>
    <row r="54" spans="5:12" ht="12.75">
      <c r="E54" t="s">
        <v>46</v>
      </c>
      <c r="H54" s="5"/>
      <c r="I54" s="5"/>
      <c r="J54" s="5"/>
      <c r="K54" s="5"/>
      <c r="L54" s="5"/>
    </row>
    <row r="55" spans="8:12" ht="12.75">
      <c r="H55" s="5"/>
      <c r="I55" s="5"/>
      <c r="J55" s="5"/>
      <c r="K55" s="5"/>
      <c r="L55" s="5"/>
    </row>
    <row r="56" spans="4:12" ht="12.75">
      <c r="D56" t="s">
        <v>47</v>
      </c>
      <c r="E56" t="s">
        <v>48</v>
      </c>
      <c r="H56" s="5">
        <f>-'[1]GRP P&amp;L'!AC55/1000</f>
        <v>-185.68727</v>
      </c>
      <c r="I56" s="7">
        <v>170</v>
      </c>
      <c r="J56" s="5"/>
      <c r="K56" s="5">
        <f>-'[1]GRP P&amp;L'!Y55/1000</f>
        <v>1.677729999999996</v>
      </c>
      <c r="L56" s="7">
        <v>132</v>
      </c>
    </row>
    <row r="57" spans="8:12" ht="12.75">
      <c r="H57" s="8"/>
      <c r="I57" s="8"/>
      <c r="J57" s="5"/>
      <c r="K57" s="8"/>
      <c r="L57" s="8"/>
    </row>
    <row r="58" spans="8:12" ht="12.75">
      <c r="H58" s="5">
        <f>H53-H56</f>
        <v>293.49901000000017</v>
      </c>
      <c r="I58" s="5">
        <f>I53-I56</f>
        <v>193</v>
      </c>
      <c r="J58" s="5"/>
      <c r="K58" s="5">
        <f>K53-K56</f>
        <v>1886.939010000001</v>
      </c>
      <c r="L58" s="5">
        <f>L53-L56</f>
        <v>1689</v>
      </c>
    </row>
    <row r="59" spans="8:12" ht="12.75">
      <c r="H59" s="5"/>
      <c r="I59" s="5"/>
      <c r="J59" s="5"/>
      <c r="K59" s="5"/>
      <c r="L59" s="5"/>
    </row>
    <row r="60" spans="3:12" ht="12.75">
      <c r="C60" t="s">
        <v>49</v>
      </c>
      <c r="D60" t="s">
        <v>50</v>
      </c>
      <c r="H60" s="10">
        <v>0</v>
      </c>
      <c r="I60" s="5"/>
      <c r="J60" s="5"/>
      <c r="K60" s="5"/>
      <c r="L60" s="5"/>
    </row>
    <row r="61" spans="8:12" ht="12.75">
      <c r="H61" s="8"/>
      <c r="I61" s="8"/>
      <c r="J61" s="5"/>
      <c r="K61" s="8"/>
      <c r="L61" s="8"/>
    </row>
    <row r="62" spans="3:12" ht="12.75">
      <c r="C62" t="s">
        <v>51</v>
      </c>
      <c r="D62" t="s">
        <v>52</v>
      </c>
      <c r="H62" s="5">
        <f>H58+H60</f>
        <v>293.49901000000017</v>
      </c>
      <c r="I62" s="5">
        <f>I58+I60</f>
        <v>193</v>
      </c>
      <c r="J62" s="5"/>
      <c r="K62" s="5">
        <f>K58+K60</f>
        <v>1886.939010000001</v>
      </c>
      <c r="L62" s="5">
        <f>L58+L60</f>
        <v>1689</v>
      </c>
    </row>
    <row r="63" spans="4:12" ht="12.75">
      <c r="D63" t="s">
        <v>53</v>
      </c>
      <c r="H63" s="5"/>
      <c r="I63" s="5"/>
      <c r="J63" s="5"/>
      <c r="K63" s="5"/>
      <c r="L63" s="5"/>
    </row>
    <row r="64" spans="8:12" ht="12.75">
      <c r="H64" s="5"/>
      <c r="I64" s="5"/>
      <c r="J64" s="5"/>
      <c r="K64" s="5"/>
      <c r="L64" s="5"/>
    </row>
    <row r="65" spans="3:12" ht="12.75">
      <c r="C65" t="s">
        <v>54</v>
      </c>
      <c r="D65" t="s">
        <v>44</v>
      </c>
      <c r="E65" t="s">
        <v>55</v>
      </c>
      <c r="H65" s="5">
        <v>0</v>
      </c>
      <c r="I65" s="7">
        <v>0</v>
      </c>
      <c r="J65" s="5"/>
      <c r="K65" s="5">
        <v>0</v>
      </c>
      <c r="L65" s="7">
        <v>0</v>
      </c>
    </row>
    <row r="66" spans="4:12" ht="12.75">
      <c r="D66" t="s">
        <v>47</v>
      </c>
      <c r="E66" t="s">
        <v>48</v>
      </c>
      <c r="H66" s="5">
        <v>0</v>
      </c>
      <c r="I66" s="7">
        <v>0</v>
      </c>
      <c r="J66" s="5"/>
      <c r="K66" s="5">
        <v>0</v>
      </c>
      <c r="L66" s="7">
        <v>0</v>
      </c>
    </row>
    <row r="67" spans="4:12" ht="12.75">
      <c r="D67" t="s">
        <v>56</v>
      </c>
      <c r="E67" t="s">
        <v>57</v>
      </c>
      <c r="H67" s="5">
        <v>0</v>
      </c>
      <c r="I67" s="7">
        <v>0</v>
      </c>
      <c r="J67" s="5"/>
      <c r="K67" s="5">
        <v>0</v>
      </c>
      <c r="L67" s="7">
        <v>0</v>
      </c>
    </row>
    <row r="68" spans="5:12" ht="12.75">
      <c r="E68" t="s">
        <v>58</v>
      </c>
      <c r="H68" s="5"/>
      <c r="I68" s="5"/>
      <c r="J68" s="5"/>
      <c r="K68" s="5"/>
      <c r="L68" s="5"/>
    </row>
    <row r="69" spans="8:12" ht="12.75">
      <c r="H69" s="8"/>
      <c r="I69" s="8"/>
      <c r="J69" s="5"/>
      <c r="K69" s="8"/>
      <c r="L69" s="8"/>
    </row>
    <row r="70" spans="3:14" ht="12.75">
      <c r="C70" t="s">
        <v>59</v>
      </c>
      <c r="D70" t="s">
        <v>60</v>
      </c>
      <c r="H70" s="5">
        <f>H58-H65-H66-H67</f>
        <v>293.49901000000017</v>
      </c>
      <c r="I70" s="5">
        <f>I58-I65-I66-I67</f>
        <v>193</v>
      </c>
      <c r="J70" s="5"/>
      <c r="K70" s="5">
        <f>K58-K65-K66-K67</f>
        <v>1886.939010000001</v>
      </c>
      <c r="L70" s="5">
        <f>L58-L65-L66-L67</f>
        <v>1689</v>
      </c>
      <c r="N70" s="11"/>
    </row>
    <row r="71" spans="4:12" ht="13.5" thickBot="1">
      <c r="D71" t="s">
        <v>61</v>
      </c>
      <c r="H71" s="3"/>
      <c r="I71" s="3"/>
      <c r="J71" s="5"/>
      <c r="K71" s="3"/>
      <c r="L71" s="3"/>
    </row>
    <row r="72" ht="13.5" thickTop="1"/>
    <row r="73" spans="8:12" ht="12.75">
      <c r="H73" s="5"/>
      <c r="I73" s="5"/>
      <c r="J73" s="5"/>
      <c r="K73" s="5"/>
      <c r="L73" s="5"/>
    </row>
    <row r="74" spans="2:12" ht="12.75">
      <c r="B74">
        <v>3</v>
      </c>
      <c r="C74" t="s">
        <v>17</v>
      </c>
      <c r="D74" t="s">
        <v>62</v>
      </c>
      <c r="H74" s="5"/>
      <c r="I74" s="5"/>
      <c r="J74" s="5"/>
      <c r="K74" s="5"/>
      <c r="L74" s="5"/>
    </row>
    <row r="75" spans="4:12" ht="12.75">
      <c r="D75" t="s">
        <v>63</v>
      </c>
      <c r="H75" s="5"/>
      <c r="I75" s="5"/>
      <c r="J75" s="5"/>
      <c r="K75" s="5"/>
      <c r="L75" s="5"/>
    </row>
    <row r="76" spans="4:12" ht="12.75">
      <c r="D76" t="s">
        <v>64</v>
      </c>
      <c r="H76" s="5"/>
      <c r="I76" s="5"/>
      <c r="J76" s="5"/>
      <c r="K76" s="5"/>
      <c r="L76" s="5"/>
    </row>
    <row r="77" spans="8:12" ht="12.75">
      <c r="H77" s="5"/>
      <c r="I77" s="5"/>
      <c r="J77" s="5"/>
      <c r="K77" s="5"/>
      <c r="L77" s="5"/>
    </row>
    <row r="78" spans="4:12" ht="13.5" thickBot="1">
      <c r="D78" t="s">
        <v>44</v>
      </c>
      <c r="E78" t="s">
        <v>65</v>
      </c>
      <c r="G78" s="5">
        <v>19999000</v>
      </c>
      <c r="H78" s="12">
        <f>H70*1000/$G$78*100</f>
        <v>1.4675684284214219</v>
      </c>
      <c r="I78" s="12">
        <f>I70*1000/$G$78*100</f>
        <v>0.9650482524126206</v>
      </c>
      <c r="J78" s="5"/>
      <c r="K78" s="12">
        <f>K70*1000/$G$78*100</f>
        <v>9.435166808340421</v>
      </c>
      <c r="L78" s="12">
        <f>L70*1000/$G$78*100</f>
        <v>8.445422271113557</v>
      </c>
    </row>
    <row r="79" spans="5:12" ht="13.5" thickTop="1">
      <c r="E79" t="s">
        <v>66</v>
      </c>
      <c r="H79" s="5"/>
      <c r="I79" s="5"/>
      <c r="J79" s="5"/>
      <c r="K79" s="5"/>
      <c r="L79" s="5"/>
    </row>
    <row r="80" spans="8:12" ht="12.75">
      <c r="H80" s="5"/>
      <c r="I80" s="5"/>
      <c r="J80" s="5"/>
      <c r="K80" s="5"/>
      <c r="L80" s="5"/>
    </row>
    <row r="81" spans="4:12" ht="13.5" thickBot="1">
      <c r="D81" t="s">
        <v>47</v>
      </c>
      <c r="E81" t="s">
        <v>67</v>
      </c>
      <c r="G81" s="9">
        <f>G78</f>
        <v>19999000</v>
      </c>
      <c r="H81" s="12">
        <f>H70*1000/$G$81*100</f>
        <v>1.4675684284214219</v>
      </c>
      <c r="I81" s="12">
        <f>I70*1000/$G$81*100</f>
        <v>0.9650482524126206</v>
      </c>
      <c r="J81" s="5"/>
      <c r="K81" s="12">
        <f>K70*1000/$G$81*100</f>
        <v>9.435166808340421</v>
      </c>
      <c r="L81" s="12">
        <f>L70*1000/$G$81*100</f>
        <v>8.445422271113557</v>
      </c>
    </row>
    <row r="82" spans="5:12" ht="13.5" thickTop="1">
      <c r="E82" t="s">
        <v>66</v>
      </c>
      <c r="H82" s="5"/>
      <c r="I82" s="5"/>
      <c r="J82" s="5"/>
      <c r="K82" s="5"/>
      <c r="L82" s="5"/>
    </row>
    <row r="83" spans="8:12" ht="12.75">
      <c r="H83" s="5"/>
      <c r="I83" s="5"/>
      <c r="J83" s="5"/>
      <c r="K83" s="5"/>
      <c r="L83" s="5"/>
    </row>
    <row r="84" spans="8:12" ht="12.75">
      <c r="H84" s="5"/>
      <c r="I84" s="5"/>
      <c r="J84" s="5"/>
      <c r="K84" s="5"/>
      <c r="L84" s="5"/>
    </row>
    <row r="85" spans="8:12" ht="12.75">
      <c r="H85" s="5"/>
      <c r="I85" s="5"/>
      <c r="J85" s="5"/>
      <c r="K85" s="5"/>
      <c r="L85" s="5"/>
    </row>
    <row r="86" spans="8:12" ht="12.75">
      <c r="H86" s="5"/>
      <c r="I86" s="5"/>
      <c r="J86" s="5"/>
      <c r="K86" s="5"/>
      <c r="L86" s="5"/>
    </row>
    <row r="87" spans="8:12" ht="12.75">
      <c r="H87" s="5"/>
      <c r="I87" s="5"/>
      <c r="J87" s="5"/>
      <c r="K87" s="5"/>
      <c r="L87" s="5"/>
    </row>
    <row r="88" spans="8:12" ht="12.75">
      <c r="H88" s="5"/>
      <c r="I88" s="5"/>
      <c r="J88" s="5"/>
      <c r="K88" s="5"/>
      <c r="L88" s="5"/>
    </row>
    <row r="89" spans="8:12" ht="12.75">
      <c r="H89" s="5"/>
      <c r="I89" s="5"/>
      <c r="J89" s="5"/>
      <c r="K89" s="5"/>
      <c r="L89" s="5"/>
    </row>
    <row r="90" spans="8:12" ht="12.75">
      <c r="H90" s="5"/>
      <c r="I90" s="5"/>
      <c r="J90" s="5"/>
      <c r="K90" s="5"/>
      <c r="L90" s="5"/>
    </row>
    <row r="91" spans="8:12" ht="12.75">
      <c r="H91" s="5"/>
      <c r="I91" s="5"/>
      <c r="J91" s="5"/>
      <c r="K91" s="5"/>
      <c r="L91" s="5"/>
    </row>
    <row r="92" spans="8:12" ht="12.75">
      <c r="H92" s="5"/>
      <c r="I92" s="5"/>
      <c r="J92" s="5"/>
      <c r="K92" s="5"/>
      <c r="L92" s="5"/>
    </row>
    <row r="93" spans="8:12" ht="12.75">
      <c r="H93" s="5"/>
      <c r="I93" s="5"/>
      <c r="J93" s="5"/>
      <c r="K93" s="5"/>
      <c r="L93" s="5"/>
    </row>
    <row r="94" spans="8:12" ht="12.75">
      <c r="H94" s="5"/>
      <c r="I94" s="5"/>
      <c r="J94" s="5"/>
      <c r="K94" s="5"/>
      <c r="L94" s="5"/>
    </row>
    <row r="95" spans="8:12" ht="12.75">
      <c r="H95" s="5"/>
      <c r="I95" s="5"/>
      <c r="J95" s="5"/>
      <c r="K95" s="5"/>
      <c r="L95" s="5"/>
    </row>
    <row r="96" spans="8:12" ht="12.75">
      <c r="H96" s="5"/>
      <c r="I96" s="5"/>
      <c r="J96" s="5"/>
      <c r="K96" s="5"/>
      <c r="L96" s="5"/>
    </row>
    <row r="97" spans="8:12" ht="12.75">
      <c r="H97" s="5"/>
      <c r="I97" s="5"/>
      <c r="J97" s="5"/>
      <c r="K97" s="5"/>
      <c r="L97" s="5"/>
    </row>
    <row r="98" spans="8:12" ht="12.75">
      <c r="H98" s="5"/>
      <c r="I98" s="5"/>
      <c r="J98" s="5"/>
      <c r="K98" s="5"/>
      <c r="L98" s="5"/>
    </row>
    <row r="99" spans="8:12" ht="12.75">
      <c r="H99" s="5"/>
      <c r="I99" s="5"/>
      <c r="J99" s="5"/>
      <c r="K99" s="5"/>
      <c r="L99" s="5"/>
    </row>
    <row r="100" spans="8:12" ht="12.75">
      <c r="H100" s="5"/>
      <c r="I100" s="5"/>
      <c r="J100" s="5"/>
      <c r="K100" s="5"/>
      <c r="L100" s="5"/>
    </row>
    <row r="101" spans="8:12" ht="12.75">
      <c r="H101" s="5"/>
      <c r="I101" s="5"/>
      <c r="J101" s="5"/>
      <c r="K101" s="5"/>
      <c r="L101" s="5"/>
    </row>
    <row r="102" spans="8:12" ht="12.75">
      <c r="H102" s="5"/>
      <c r="I102" s="5"/>
      <c r="J102" s="5"/>
      <c r="K102" s="5"/>
      <c r="L102" s="5"/>
    </row>
    <row r="103" spans="8:12" ht="12.75">
      <c r="H103" s="5"/>
      <c r="I103" s="5"/>
      <c r="J103" s="5"/>
      <c r="K103" s="5"/>
      <c r="L103" s="5"/>
    </row>
    <row r="104" spans="8:12" ht="12.75">
      <c r="H104" s="5"/>
      <c r="I104" s="5"/>
      <c r="J104" s="5"/>
      <c r="K104" s="5"/>
      <c r="L104" s="5"/>
    </row>
    <row r="105" spans="8:12" ht="12.75">
      <c r="H105" s="5"/>
      <c r="I105" s="5"/>
      <c r="J105" s="5"/>
      <c r="K105" s="5"/>
      <c r="L105" s="5"/>
    </row>
    <row r="106" spans="8:12" ht="12.75">
      <c r="H106" s="5"/>
      <c r="I106" s="5"/>
      <c r="J106" s="5"/>
      <c r="K106" s="5"/>
      <c r="L106" s="5"/>
    </row>
  </sheetData>
  <mergeCells count="9">
    <mergeCell ref="H16:I16"/>
    <mergeCell ref="K16:L16"/>
    <mergeCell ref="B6:L6"/>
    <mergeCell ref="B8:L8"/>
    <mergeCell ref="B11:L11"/>
    <mergeCell ref="B12:L12"/>
    <mergeCell ref="B10:L10"/>
    <mergeCell ref="B7:L7"/>
    <mergeCell ref="B14:L14"/>
  </mergeCells>
  <printOptions horizontalCentered="1"/>
  <pageMargins left="0.75" right="0.75" top="1" bottom="1" header="0.5" footer="0.5"/>
  <pageSetup fitToHeight="2" horizontalDpi="300" verticalDpi="300" orientation="portrait" paperSize="9" scale="59" r:id="rId2"/>
  <headerFooter alignWithMargins="0">
    <oddFooter>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Arthur Andersen &amp; Co</cp:lastModifiedBy>
  <cp:lastPrinted>2001-07-27T00:49:21Z</cp:lastPrinted>
  <dcterms:created xsi:type="dcterms:W3CDTF">2001-07-26T08:42:59Z</dcterms:created>
  <dcterms:modified xsi:type="dcterms:W3CDTF">2001-07-26T08:43:39Z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